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420" tabRatio="292" activeTab="0"/>
  </bookViews>
  <sheets>
    <sheet name="stammblatt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<sst xmlns="http://schemas.openxmlformats.org/spreadsheetml/2006/main" count="82" uniqueCount="63">
  <si>
    <t xml:space="preserve"> - Gewichtszunahme pro Tag wird automatisch berechnet</t>
  </si>
  <si>
    <t>Karlos</t>
  </si>
  <si>
    <t>Marmalade</t>
  </si>
  <si>
    <t xml:space="preserve">Lamm </t>
  </si>
  <si>
    <t>Name</t>
  </si>
  <si>
    <t>Vater</t>
  </si>
  <si>
    <t>Geburt</t>
  </si>
  <si>
    <t>Datum</t>
  </si>
  <si>
    <t>m / w</t>
  </si>
  <si>
    <t>1234 5678</t>
  </si>
  <si>
    <t>Bemerkungen</t>
  </si>
  <si>
    <t>Geburts-</t>
  </si>
  <si>
    <t>30-Tage</t>
  </si>
  <si>
    <t>Gewicht</t>
  </si>
  <si>
    <t>Wägedatum</t>
  </si>
  <si>
    <t>g / Tag</t>
  </si>
  <si>
    <t>w</t>
  </si>
  <si>
    <t>Aktuelle Bewertung:</t>
  </si>
  <si>
    <t>Name Züchter(in)</t>
  </si>
  <si>
    <t>PLZ, Ort</t>
  </si>
  <si>
    <t>Beat Muster</t>
  </si>
  <si>
    <t xml:space="preserve">Mortadella  </t>
  </si>
  <si>
    <t>1234 4455</t>
  </si>
  <si>
    <t>Zunahme</t>
  </si>
  <si>
    <t>1233 4532</t>
  </si>
  <si>
    <t xml:space="preserve">Name </t>
  </si>
  <si>
    <t>TVD Nr.</t>
  </si>
  <si>
    <t>Lamm</t>
  </si>
  <si>
    <t>Gewichtskontrolle</t>
  </si>
  <si>
    <t>Geburtsaufzeichnungen</t>
  </si>
  <si>
    <r>
      <t xml:space="preserve"> - Abspeichern als </t>
    </r>
    <r>
      <rPr>
        <b/>
        <i/>
        <sz val="10"/>
        <rFont val="Arial"/>
        <family val="2"/>
      </rPr>
      <t>Stammblatt.xls</t>
    </r>
    <r>
      <rPr>
        <sz val="10"/>
        <rFont val="Arial"/>
        <family val="0"/>
      </rPr>
      <t xml:space="preserve"> auf persönlichen Computer</t>
    </r>
  </si>
  <si>
    <t>Anleitung:</t>
  </si>
  <si>
    <t>Zucht=W</t>
  </si>
  <si>
    <t>Mast=M</t>
  </si>
  <si>
    <t>W</t>
  </si>
  <si>
    <t>Karajan</t>
  </si>
  <si>
    <t>1234 5679</t>
  </si>
  <si>
    <t>m</t>
  </si>
  <si>
    <t>M</t>
  </si>
  <si>
    <t>K.</t>
  </si>
  <si>
    <t xml:space="preserve"> - vor dem Abschicken Angaben unbedingt auf Richtigkeit überprüfen!!</t>
  </si>
  <si>
    <t xml:space="preserve"> - Abspeichern unter Name oder TVD-Nr. der Zuchtaue (Bsp. Kelly.xls)</t>
  </si>
  <si>
    <t xml:space="preserve"> - Eintrag nur in den grünen und hellgelben Zellen (Muster überschreiben)</t>
  </si>
  <si>
    <t>Zuchtaue  (Name)</t>
  </si>
  <si>
    <t>6554 Filzhausen</t>
  </si>
  <si>
    <t xml:space="preserve"> - bei Mehrlingsgeburten muss Vater mit Nr. nur einmal aufgeführt werden.</t>
  </si>
  <si>
    <t>Geburtsdatum</t>
  </si>
  <si>
    <t xml:space="preserve">Datum aktuell: </t>
  </si>
  <si>
    <t>FBK*</t>
  </si>
  <si>
    <t>Alter aktuell (Jahre):</t>
  </si>
  <si>
    <t>(Alter bei 12. Lamm)</t>
  </si>
  <si>
    <t>5 / 5 4 4</t>
  </si>
  <si>
    <t xml:space="preserve"> =max. Note</t>
  </si>
  <si>
    <t>Farbe, Geburt, Probleme</t>
  </si>
  <si>
    <t>Bei Problemen mit dem Formular kontaktieren Sie bitte den Zuchtleiter unter:</t>
  </si>
  <si>
    <t>FBK* = Berechnung Fruchtbarkeitsleistung: Wenn in 5 Jahren mind. 12 Lämmer geboren werden, wird automatisch der Fruchtbarkeitsstern eingetragen; hierzu bitte alle Geburten der Aue eintragen!</t>
  </si>
  <si>
    <t>sehr schön gezeichnet</t>
  </si>
  <si>
    <t>schwere Geburt</t>
  </si>
  <si>
    <t>SSZ-Stammblatt</t>
  </si>
  <si>
    <t>60-Tage</t>
  </si>
  <si>
    <t>90-Tage</t>
  </si>
  <si>
    <t>r.durrer@bluemail.ch</t>
  </si>
  <si>
    <t xml:space="preserve"> - Abschicken als Beilage per E-Mail an: r.durrer@bluemail.ch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</si>
</sst>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&quot;#,##0;\-&quot;SFr&quot;#,##0"/>
    <numFmt numFmtId="171" formatCode="&quot;SFr&quot;#,##0;[Red]\-&quot;SFr&quot;#,##0"/>
    <numFmt numFmtId="172" formatCode="&quot;SFr&quot;#,##0.00;\-&quot;SFr&quot;#,##0.00"/>
    <numFmt numFmtId="173" formatCode="&quot;SFr&quot;#,##0.00;[Red]\-&quot;SFr&quot;#,##0.00"/>
    <numFmt numFmtId="174" formatCode="_-&quot;SFr&quot;* #,##0_-;\-&quot;SFr&quot;* #,##0_-;_-&quot;SFr&quot;* &quot;-&quot;_-;_-@_-"/>
    <numFmt numFmtId="175" formatCode="_-* #,##0_-;\-* #,##0_-;_-* &quot;-&quot;_-;_-@_-"/>
    <numFmt numFmtId="176" formatCode="_-&quot;SFr&quot;* #,##0.00_-;\-&quot;SFr&quot;* #,##0.00_-;_-&quot;SFr&quot;* &quot;-&quot;??_-;_-@_-"/>
    <numFmt numFmtId="177" formatCode="_-* #,##0.00_-;\-* #,##0.00_-;_-* &quot;-&quot;??_-;_-@_-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mmm\ yyyy"/>
    <numFmt numFmtId="185" formatCode="d/m/yy"/>
    <numFmt numFmtId="186" formatCode="0.0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b/>
      <sz val="1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2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4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14" fontId="4" fillId="35" borderId="0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14" fontId="10" fillId="34" borderId="15" xfId="0" applyNumberFormat="1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7" fillId="35" borderId="17" xfId="0" applyFont="1" applyFill="1" applyBorder="1" applyAlignment="1">
      <alignment horizontal="right"/>
    </xf>
    <xf numFmtId="0" fontId="4" fillId="35" borderId="18" xfId="0" applyFont="1" applyFill="1" applyBorder="1" applyAlignment="1">
      <alignment/>
    </xf>
    <xf numFmtId="0" fontId="7" fillId="35" borderId="19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4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14" fontId="4" fillId="36" borderId="14" xfId="0" applyNumberFormat="1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14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0" fillId="36" borderId="20" xfId="0" applyFont="1" applyFill="1" applyBorder="1" applyAlignment="1">
      <alignment horizontal="left"/>
    </xf>
    <xf numFmtId="0" fontId="4" fillId="36" borderId="20" xfId="0" applyFont="1" applyFill="1" applyBorder="1" applyAlignment="1">
      <alignment horizontal="center"/>
    </xf>
    <xf numFmtId="14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14" fontId="10" fillId="34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8" fillId="33" borderId="0" xfId="49" applyFont="1" applyFill="1" applyAlignment="1" applyProtection="1">
      <alignment horizontal="left"/>
      <protection/>
    </xf>
    <xf numFmtId="1" fontId="12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" fontId="4" fillId="36" borderId="0" xfId="0" applyNumberFormat="1" applyFont="1" applyFill="1" applyAlignment="1">
      <alignment/>
    </xf>
    <xf numFmtId="1" fontId="4" fillId="33" borderId="1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4" fillId="37" borderId="14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13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1" fillId="34" borderId="14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10" fillId="34" borderId="15" xfId="0" applyFont="1" applyFill="1" applyBorder="1" applyAlignment="1">
      <alignment/>
    </xf>
    <xf numFmtId="0" fontId="6" fillId="34" borderId="12" xfId="0" applyFont="1" applyFill="1" applyBorder="1" applyAlignment="1">
      <alignment horizontal="right"/>
    </xf>
    <xf numFmtId="0" fontId="4" fillId="35" borderId="0" xfId="0" applyFont="1" applyFill="1" applyAlignment="1">
      <alignment horizontal="right"/>
    </xf>
    <xf numFmtId="0" fontId="15" fillId="35" borderId="0" xfId="0" applyFont="1" applyFill="1" applyAlignment="1">
      <alignment horizontal="right"/>
    </xf>
    <xf numFmtId="14" fontId="17" fillId="35" borderId="14" xfId="0" applyNumberFormat="1" applyFont="1" applyFill="1" applyBorder="1" applyAlignment="1">
      <alignment/>
    </xf>
    <xf numFmtId="186" fontId="4" fillId="37" borderId="14" xfId="0" applyNumberFormat="1" applyFont="1" applyFill="1" applyBorder="1" applyAlignment="1">
      <alignment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right"/>
    </xf>
    <xf numFmtId="185" fontId="4" fillId="35" borderId="14" xfId="0" applyNumberFormat="1" applyFont="1" applyFill="1" applyBorder="1" applyAlignment="1">
      <alignment horizontal="left"/>
    </xf>
    <xf numFmtId="0" fontId="10" fillId="35" borderId="16" xfId="0" applyFont="1" applyFill="1" applyBorder="1" applyAlignment="1">
      <alignment horizontal="right"/>
    </xf>
    <xf numFmtId="186" fontId="4" fillId="37" borderId="11" xfId="0" applyNumberFormat="1" applyFont="1" applyFill="1" applyBorder="1" applyAlignment="1">
      <alignment horizontal="center"/>
    </xf>
    <xf numFmtId="0" fontId="11" fillId="34" borderId="15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4" fillId="37" borderId="14" xfId="0" applyFont="1" applyFill="1" applyBorder="1" applyAlignment="1">
      <alignment horizontal="center"/>
    </xf>
    <xf numFmtId="0" fontId="8" fillId="0" borderId="0" xfId="49" applyAlignment="1" applyProtection="1">
      <alignment/>
      <protection/>
    </xf>
    <xf numFmtId="0" fontId="8" fillId="0" borderId="0" xfId="49" applyAlignment="1" applyProtection="1">
      <alignment horizontal="left"/>
      <protection/>
    </xf>
    <xf numFmtId="14" fontId="18" fillId="0" borderId="0" xfId="0" applyNumberFormat="1" applyFont="1" applyAlignment="1">
      <alignment/>
    </xf>
    <xf numFmtId="0" fontId="8" fillId="33" borderId="0" xfId="49" applyFill="1" applyAlignment="1" applyProtection="1">
      <alignment horizontal="left"/>
      <protection/>
    </xf>
    <xf numFmtId="14" fontId="16" fillId="34" borderId="21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190500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.durrer@bluemail.ch" TargetMode="External" /><Relationship Id="rId2" Type="http://schemas.openxmlformats.org/officeDocument/2006/relationships/hyperlink" Target="mailto:r.durrer@bluemail.ch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125" zoomScaleNormal="125" workbookViewId="0" topLeftCell="A9">
      <selection activeCell="I9" sqref="I9"/>
    </sheetView>
  </sheetViews>
  <sheetFormatPr defaultColWidth="11.00390625" defaultRowHeight="12.75"/>
  <cols>
    <col min="1" max="1" width="9.75390625" style="2" customWidth="1"/>
    <col min="2" max="2" width="8.75390625" style="1" customWidth="1"/>
    <col min="3" max="3" width="8.25390625" style="1" customWidth="1"/>
    <col min="4" max="4" width="10.75390625" style="1" customWidth="1"/>
    <col min="5" max="5" width="8.125" style="3" customWidth="1"/>
    <col min="6" max="6" width="4.875" style="3" customWidth="1"/>
    <col min="7" max="7" width="7.75390625" style="3" customWidth="1"/>
    <col min="8" max="8" width="20.75390625" style="1" customWidth="1"/>
    <col min="9" max="9" width="6.875" style="3" customWidth="1"/>
    <col min="10" max="10" width="7.75390625" style="3" customWidth="1"/>
    <col min="11" max="11" width="9.125" style="2" customWidth="1"/>
    <col min="12" max="12" width="7.75390625" style="52" customWidth="1"/>
    <col min="13" max="13" width="8.00390625" style="52" customWidth="1"/>
    <col min="14" max="14" width="8.625" style="52" customWidth="1"/>
    <col min="15" max="15" width="7.25390625" style="52" customWidth="1"/>
    <col min="16" max="16" width="7.625" style="1" customWidth="1"/>
    <col min="17" max="17" width="9.125" style="2" customWidth="1"/>
    <col min="18" max="18" width="7.375" style="1" customWidth="1"/>
    <col min="19" max="16384" width="10.75390625" style="1" customWidth="1"/>
  </cols>
  <sheetData>
    <row r="1" spans="1:18" s="11" customFormat="1" ht="6.75" customHeight="1">
      <c r="A1" s="26"/>
      <c r="B1" s="23"/>
      <c r="C1" s="23"/>
      <c r="D1" s="23"/>
      <c r="E1" s="24"/>
      <c r="F1" s="24"/>
      <c r="G1" s="24"/>
      <c r="H1" s="23"/>
      <c r="I1" s="34"/>
      <c r="J1" s="34"/>
      <c r="K1" s="35"/>
      <c r="L1" s="46"/>
      <c r="M1" s="46"/>
      <c r="N1" s="46"/>
      <c r="O1" s="46"/>
      <c r="P1" s="36"/>
      <c r="Q1" s="35"/>
      <c r="R1" s="36"/>
    </row>
    <row r="2" spans="1:18" s="11" customFormat="1" ht="26.25">
      <c r="A2" s="26"/>
      <c r="B2" s="42"/>
      <c r="C2" s="25"/>
      <c r="D2" s="53"/>
      <c r="E2" s="53" t="s">
        <v>58</v>
      </c>
      <c r="F2" s="24"/>
      <c r="G2" s="24"/>
      <c r="H2" s="43"/>
      <c r="I2" s="55" t="s">
        <v>31</v>
      </c>
      <c r="J2" s="34"/>
      <c r="K2" s="35"/>
      <c r="L2" s="46"/>
      <c r="M2" s="46"/>
      <c r="N2" s="46"/>
      <c r="O2" s="46"/>
      <c r="P2" s="36"/>
      <c r="Q2" s="35"/>
      <c r="R2" s="36"/>
    </row>
    <row r="3" spans="1:18" s="11" customFormat="1" ht="6.75" customHeight="1">
      <c r="A3" s="26"/>
      <c r="B3" s="42"/>
      <c r="C3" s="25"/>
      <c r="D3" s="23"/>
      <c r="E3" s="24"/>
      <c r="F3" s="24"/>
      <c r="G3" s="24"/>
      <c r="H3" s="23"/>
      <c r="I3" s="34"/>
      <c r="J3" s="34"/>
      <c r="K3" s="35"/>
      <c r="L3" s="46"/>
      <c r="M3" s="46"/>
      <c r="N3" s="46"/>
      <c r="O3" s="46"/>
      <c r="P3" s="36"/>
      <c r="Q3" s="35"/>
      <c r="R3" s="36"/>
    </row>
    <row r="4" spans="1:18" s="11" customFormat="1" ht="18">
      <c r="A4" s="26"/>
      <c r="B4" s="19"/>
      <c r="C4" s="19"/>
      <c r="D4" s="20" t="s">
        <v>18</v>
      </c>
      <c r="E4" s="18" t="s">
        <v>20</v>
      </c>
      <c r="F4" s="14"/>
      <c r="G4" s="14"/>
      <c r="H4" s="10"/>
      <c r="I4" s="23" t="s">
        <v>30</v>
      </c>
      <c r="J4" s="23"/>
      <c r="K4" s="23"/>
      <c r="L4" s="47"/>
      <c r="M4" s="47"/>
      <c r="N4" s="47"/>
      <c r="O4" s="47"/>
      <c r="P4" s="23"/>
      <c r="Q4" s="26"/>
      <c r="R4" s="23"/>
    </row>
    <row r="5" spans="1:18" s="11" customFormat="1" ht="18">
      <c r="A5" s="26"/>
      <c r="B5" s="21"/>
      <c r="C5" s="21"/>
      <c r="D5" s="22" t="s">
        <v>19</v>
      </c>
      <c r="E5" s="18" t="s">
        <v>44</v>
      </c>
      <c r="F5" s="14"/>
      <c r="G5" s="14"/>
      <c r="H5" s="10"/>
      <c r="I5" s="23" t="s">
        <v>42</v>
      </c>
      <c r="J5" s="23"/>
      <c r="K5" s="23"/>
      <c r="L5" s="47"/>
      <c r="M5" s="47"/>
      <c r="N5" s="47"/>
      <c r="O5" s="47"/>
      <c r="P5" s="23"/>
      <c r="Q5" s="26"/>
      <c r="R5" s="23"/>
    </row>
    <row r="6" spans="1:18" s="11" customFormat="1" ht="16.5">
      <c r="A6" s="26"/>
      <c r="D6" s="15"/>
      <c r="E6" s="16"/>
      <c r="F6" s="13"/>
      <c r="G6" s="13"/>
      <c r="H6" s="13"/>
      <c r="I6" s="23" t="s">
        <v>45</v>
      </c>
      <c r="J6" s="23"/>
      <c r="K6" s="23"/>
      <c r="L6" s="47"/>
      <c r="M6" s="47"/>
      <c r="N6" s="47"/>
      <c r="O6" s="47"/>
      <c r="P6" s="23"/>
      <c r="Q6" s="26"/>
      <c r="R6" s="23"/>
    </row>
    <row r="7" spans="1:18" s="11" customFormat="1" ht="16.5">
      <c r="A7" s="26"/>
      <c r="B7" s="19"/>
      <c r="C7" s="19"/>
      <c r="D7" s="20" t="s">
        <v>43</v>
      </c>
      <c r="E7" s="58" t="s">
        <v>21</v>
      </c>
      <c r="F7" s="59"/>
      <c r="G7" s="57" t="s">
        <v>26</v>
      </c>
      <c r="H7" s="56" t="s">
        <v>22</v>
      </c>
      <c r="I7" s="23" t="s">
        <v>0</v>
      </c>
      <c r="J7" s="23"/>
      <c r="K7" s="26"/>
      <c r="L7" s="47"/>
      <c r="M7" s="47"/>
      <c r="N7" s="47"/>
      <c r="O7" s="47"/>
      <c r="P7" s="23"/>
      <c r="Q7" s="26"/>
      <c r="R7" s="23"/>
    </row>
    <row r="8" spans="1:18" s="11" customFormat="1" ht="16.5">
      <c r="A8" s="26"/>
      <c r="B8" s="21"/>
      <c r="C8" s="21"/>
      <c r="D8" s="20" t="s">
        <v>46</v>
      </c>
      <c r="E8" s="76">
        <v>35349</v>
      </c>
      <c r="F8" s="77"/>
      <c r="G8" s="61" t="s">
        <v>48</v>
      </c>
      <c r="H8" s="62">
        <f>IF(AND(COUNTA($A$15:$A$26)=12,$H$9&lt;5.167),"Aue mit Fruchtbarkeitsstern","")</f>
      </c>
      <c r="I8" s="44" t="s">
        <v>41</v>
      </c>
      <c r="J8" s="23"/>
      <c r="K8" s="26"/>
      <c r="L8" s="47"/>
      <c r="M8" s="47"/>
      <c r="N8" s="47"/>
      <c r="O8" s="47"/>
      <c r="P8" s="45"/>
      <c r="Q8" s="45"/>
      <c r="R8" s="23"/>
    </row>
    <row r="9" spans="1:18" s="11" customFormat="1" ht="15">
      <c r="A9" s="26"/>
      <c r="B9" s="19"/>
      <c r="C9" s="19"/>
      <c r="D9" s="67" t="s">
        <v>17</v>
      </c>
      <c r="E9" s="69" t="s">
        <v>51</v>
      </c>
      <c r="F9" s="70"/>
      <c r="G9" s="64"/>
      <c r="H9" s="63">
        <f>IF(LEN($A$26)&gt;0,($A$26-$E$8)/365,"")</f>
      </c>
      <c r="I9" s="75" t="s">
        <v>62</v>
      </c>
      <c r="J9" s="23"/>
      <c r="K9" s="35"/>
      <c r="L9" s="46"/>
      <c r="M9" s="46"/>
      <c r="N9" s="46"/>
      <c r="O9" s="46"/>
      <c r="P9" s="75"/>
      <c r="Q9" s="35"/>
      <c r="R9" s="36"/>
    </row>
    <row r="10" spans="1:18" s="11" customFormat="1" ht="12">
      <c r="A10" s="26"/>
      <c r="D10" s="60" t="s">
        <v>49</v>
      </c>
      <c r="E10" s="68">
        <f>($E$11-$E$8)/365</f>
        <v>12.499956511288692</v>
      </c>
      <c r="F10" s="71">
        <f>IF((E11-E8)&lt;365,4,IF(AND((E11-E8)&gt;365,(E11-E8)&lt;730),5,IF((E11-E8)&gt;729,6)))</f>
        <v>6</v>
      </c>
      <c r="G10" s="65" t="s">
        <v>52</v>
      </c>
      <c r="H10" s="65" t="s">
        <v>50</v>
      </c>
      <c r="I10" s="54" t="s">
        <v>40</v>
      </c>
      <c r="J10" s="34"/>
      <c r="K10" s="35"/>
      <c r="L10" s="46"/>
      <c r="M10" s="46"/>
      <c r="N10" s="46"/>
      <c r="O10" s="46"/>
      <c r="P10" s="36"/>
      <c r="Q10" s="35"/>
      <c r="R10" s="36"/>
    </row>
    <row r="11" spans="1:18" s="11" customFormat="1" ht="12">
      <c r="A11" s="26"/>
      <c r="D11" s="60" t="s">
        <v>47</v>
      </c>
      <c r="E11" s="66">
        <f ca="1">NOW()</f>
        <v>39911.48412662037</v>
      </c>
      <c r="F11" s="12"/>
      <c r="I11" s="54"/>
      <c r="J11" s="34"/>
      <c r="K11" s="35"/>
      <c r="L11" s="46"/>
      <c r="M11" s="46"/>
      <c r="N11" s="46"/>
      <c r="O11" s="46"/>
      <c r="P11" s="36"/>
      <c r="Q11" s="35"/>
      <c r="R11" s="36"/>
    </row>
    <row r="12" spans="1:18" s="11" customFormat="1" ht="15">
      <c r="A12" s="41" t="s">
        <v>29</v>
      </c>
      <c r="B12" s="27"/>
      <c r="C12" s="27"/>
      <c r="D12" s="27"/>
      <c r="E12" s="28"/>
      <c r="F12" s="28"/>
      <c r="G12" s="28"/>
      <c r="H12" s="27"/>
      <c r="I12" s="37" t="s">
        <v>28</v>
      </c>
      <c r="J12" s="38"/>
      <c r="K12" s="39"/>
      <c r="L12" s="48"/>
      <c r="M12" s="48"/>
      <c r="N12" s="48"/>
      <c r="O12" s="48"/>
      <c r="P12" s="40"/>
      <c r="Q12" s="39"/>
      <c r="R12" s="40"/>
    </row>
    <row r="13" spans="1:18" ht="12">
      <c r="A13" s="4" t="s">
        <v>6</v>
      </c>
      <c r="B13" s="5" t="s">
        <v>5</v>
      </c>
      <c r="C13" s="5" t="s">
        <v>5</v>
      </c>
      <c r="D13" s="5" t="s">
        <v>3</v>
      </c>
      <c r="E13" s="6" t="s">
        <v>27</v>
      </c>
      <c r="F13" s="6"/>
      <c r="G13" s="6" t="s">
        <v>32</v>
      </c>
      <c r="H13" s="5" t="s">
        <v>10</v>
      </c>
      <c r="I13" s="6" t="s">
        <v>11</v>
      </c>
      <c r="J13" s="6" t="s">
        <v>12</v>
      </c>
      <c r="K13" s="4" t="s">
        <v>12</v>
      </c>
      <c r="L13" s="49" t="s">
        <v>23</v>
      </c>
      <c r="M13" s="6" t="s">
        <v>59</v>
      </c>
      <c r="N13" s="4" t="s">
        <v>59</v>
      </c>
      <c r="O13" s="5" t="s">
        <v>23</v>
      </c>
      <c r="P13" s="6" t="s">
        <v>60</v>
      </c>
      <c r="Q13" s="4" t="s">
        <v>60</v>
      </c>
      <c r="R13" s="5" t="s">
        <v>23</v>
      </c>
    </row>
    <row r="14" spans="1:18" ht="12">
      <c r="A14" s="7" t="s">
        <v>7</v>
      </c>
      <c r="B14" s="8" t="s">
        <v>25</v>
      </c>
      <c r="C14" s="8" t="s">
        <v>26</v>
      </c>
      <c r="D14" s="8" t="s">
        <v>4</v>
      </c>
      <c r="E14" s="9" t="s">
        <v>26</v>
      </c>
      <c r="F14" s="9" t="s">
        <v>8</v>
      </c>
      <c r="G14" s="9" t="s">
        <v>33</v>
      </c>
      <c r="H14" s="8" t="s">
        <v>53</v>
      </c>
      <c r="I14" s="9" t="s">
        <v>13</v>
      </c>
      <c r="J14" s="9" t="s">
        <v>13</v>
      </c>
      <c r="K14" s="7" t="s">
        <v>14</v>
      </c>
      <c r="L14" s="50" t="s">
        <v>15</v>
      </c>
      <c r="M14" s="9" t="s">
        <v>13</v>
      </c>
      <c r="N14" s="7" t="s">
        <v>14</v>
      </c>
      <c r="O14" s="8" t="s">
        <v>15</v>
      </c>
      <c r="P14" s="9" t="s">
        <v>13</v>
      </c>
      <c r="Q14" s="7" t="s">
        <v>14</v>
      </c>
      <c r="R14" s="8" t="s">
        <v>15</v>
      </c>
    </row>
    <row r="15" spans="1:18" ht="12">
      <c r="A15" s="29">
        <v>37236</v>
      </c>
      <c r="B15" s="17" t="s">
        <v>1</v>
      </c>
      <c r="C15" s="17" t="s">
        <v>24</v>
      </c>
      <c r="D15" s="17" t="s">
        <v>2</v>
      </c>
      <c r="E15" s="30" t="s">
        <v>9</v>
      </c>
      <c r="F15" s="30" t="s">
        <v>16</v>
      </c>
      <c r="G15" s="30" t="s">
        <v>34</v>
      </c>
      <c r="H15" s="17" t="s">
        <v>56</v>
      </c>
      <c r="I15" s="31">
        <v>4.5</v>
      </c>
      <c r="J15" s="31">
        <v>14</v>
      </c>
      <c r="K15" s="32">
        <v>37269</v>
      </c>
      <c r="L15" s="51">
        <f>IF(LEN(A15)&gt;0,(J15-$I15)/(K15-$A15)*1000,0)</f>
        <v>287.8787878787879</v>
      </c>
      <c r="M15" s="33">
        <v>20</v>
      </c>
      <c r="N15" s="32">
        <v>37313</v>
      </c>
      <c r="O15" s="51">
        <f aca="true" t="shared" si="0" ref="O15:O40">IF(LEN(A15)&gt;0,(M15-$I15)/(N15-$A15)*1000,0)</f>
        <v>201.2987012987013</v>
      </c>
      <c r="P15" s="33">
        <v>25</v>
      </c>
      <c r="Q15" s="32">
        <v>37339</v>
      </c>
      <c r="R15" s="51">
        <f>IF(LEN(A15)&gt;0,(P15-$I15)/(Q15-$A15)*1000,0)</f>
        <v>199.02912621359224</v>
      </c>
    </row>
    <row r="16" spans="1:18" ht="12">
      <c r="A16" s="29">
        <v>37236</v>
      </c>
      <c r="B16" s="17"/>
      <c r="C16" s="17"/>
      <c r="D16" s="17" t="s">
        <v>39</v>
      </c>
      <c r="E16" s="30" t="s">
        <v>36</v>
      </c>
      <c r="F16" s="30" t="s">
        <v>37</v>
      </c>
      <c r="G16" s="30" t="s">
        <v>38</v>
      </c>
      <c r="H16" s="17" t="s">
        <v>57</v>
      </c>
      <c r="I16" s="31">
        <v>4</v>
      </c>
      <c r="J16" s="31"/>
      <c r="K16" s="32"/>
      <c r="L16" s="51">
        <f aca="true" t="shared" si="1" ref="L16:L40">IF(LEN(A16)&gt;0,(J16-$I16)/(K16-$A16)*1000,0)</f>
        <v>0.10742292405199269</v>
      </c>
      <c r="M16" s="33"/>
      <c r="N16" s="32"/>
      <c r="O16" s="51">
        <f t="shared" si="0"/>
        <v>0.10742292405199269</v>
      </c>
      <c r="P16" s="33"/>
      <c r="Q16" s="32"/>
      <c r="R16" s="51">
        <f aca="true" t="shared" si="2" ref="R16:R40">IF(LEN(A16)&gt;0,(P16-$I16)/(Q16-$A16)*1000,0)</f>
        <v>0.10742292405199269</v>
      </c>
    </row>
    <row r="17" spans="1:18" ht="12">
      <c r="A17" s="29">
        <v>37455</v>
      </c>
      <c r="B17" s="17" t="s">
        <v>1</v>
      </c>
      <c r="C17" s="17" t="s">
        <v>24</v>
      </c>
      <c r="D17" s="17" t="s">
        <v>35</v>
      </c>
      <c r="E17" s="30">
        <v>12345687</v>
      </c>
      <c r="F17" s="30" t="s">
        <v>37</v>
      </c>
      <c r="G17" s="30" t="s">
        <v>34</v>
      </c>
      <c r="H17" s="17"/>
      <c r="I17" s="31">
        <v>5</v>
      </c>
      <c r="J17" s="31">
        <v>15</v>
      </c>
      <c r="K17" s="32">
        <v>37487</v>
      </c>
      <c r="L17" s="51">
        <f t="shared" si="1"/>
        <v>312.5</v>
      </c>
      <c r="M17" s="33"/>
      <c r="N17" s="32"/>
      <c r="O17" s="51">
        <f t="shared" si="0"/>
        <v>0.13349352556401015</v>
      </c>
      <c r="P17" s="33"/>
      <c r="Q17" s="32"/>
      <c r="R17" s="51">
        <f t="shared" si="2"/>
        <v>0.13349352556401015</v>
      </c>
    </row>
    <row r="18" spans="1:18" ht="12">
      <c r="A18" s="29"/>
      <c r="B18" s="17"/>
      <c r="C18" s="17"/>
      <c r="D18" s="17"/>
      <c r="E18" s="30"/>
      <c r="F18" s="30"/>
      <c r="G18" s="30"/>
      <c r="H18" s="17"/>
      <c r="I18" s="31"/>
      <c r="J18" s="31"/>
      <c r="K18" s="32"/>
      <c r="L18" s="51">
        <f t="shared" si="1"/>
        <v>0</v>
      </c>
      <c r="M18" s="33"/>
      <c r="N18" s="32"/>
      <c r="O18" s="51">
        <f t="shared" si="0"/>
        <v>0</v>
      </c>
      <c r="P18" s="33"/>
      <c r="Q18" s="32"/>
      <c r="R18" s="51">
        <f t="shared" si="2"/>
        <v>0</v>
      </c>
    </row>
    <row r="19" spans="1:18" ht="12">
      <c r="A19" s="29"/>
      <c r="B19" s="17"/>
      <c r="C19" s="17"/>
      <c r="D19" s="17"/>
      <c r="E19" s="30"/>
      <c r="F19" s="30"/>
      <c r="G19" s="30"/>
      <c r="H19" s="17"/>
      <c r="I19" s="31"/>
      <c r="J19" s="31"/>
      <c r="K19" s="32"/>
      <c r="L19" s="51">
        <f t="shared" si="1"/>
        <v>0</v>
      </c>
      <c r="M19" s="33"/>
      <c r="N19" s="32"/>
      <c r="O19" s="51">
        <f t="shared" si="0"/>
        <v>0</v>
      </c>
      <c r="P19" s="33"/>
      <c r="Q19" s="32"/>
      <c r="R19" s="51">
        <f t="shared" si="2"/>
        <v>0</v>
      </c>
    </row>
    <row r="20" spans="1:18" ht="12">
      <c r="A20" s="29"/>
      <c r="B20" s="17"/>
      <c r="C20" s="17"/>
      <c r="D20" s="17"/>
      <c r="E20" s="30"/>
      <c r="F20" s="30"/>
      <c r="G20" s="30"/>
      <c r="H20" s="17"/>
      <c r="I20" s="31"/>
      <c r="J20" s="31"/>
      <c r="K20" s="32"/>
      <c r="L20" s="51">
        <f t="shared" si="1"/>
        <v>0</v>
      </c>
      <c r="M20" s="33"/>
      <c r="N20" s="32"/>
      <c r="O20" s="51">
        <f t="shared" si="0"/>
        <v>0</v>
      </c>
      <c r="P20" s="33"/>
      <c r="Q20" s="32"/>
      <c r="R20" s="51">
        <f t="shared" si="2"/>
        <v>0</v>
      </c>
    </row>
    <row r="21" spans="1:18" ht="12">
      <c r="A21" s="29"/>
      <c r="B21" s="17"/>
      <c r="C21" s="17"/>
      <c r="D21" s="17"/>
      <c r="E21" s="30"/>
      <c r="F21" s="30"/>
      <c r="G21" s="30"/>
      <c r="H21" s="17"/>
      <c r="I21" s="31"/>
      <c r="J21" s="31"/>
      <c r="K21" s="32"/>
      <c r="L21" s="51">
        <f t="shared" si="1"/>
        <v>0</v>
      </c>
      <c r="M21" s="33"/>
      <c r="N21" s="32"/>
      <c r="O21" s="51">
        <f t="shared" si="0"/>
        <v>0</v>
      </c>
      <c r="P21" s="33"/>
      <c r="Q21" s="32"/>
      <c r="R21" s="51">
        <f t="shared" si="2"/>
        <v>0</v>
      </c>
    </row>
    <row r="22" spans="1:18" ht="12">
      <c r="A22" s="29"/>
      <c r="B22" s="17"/>
      <c r="C22" s="17"/>
      <c r="D22" s="17"/>
      <c r="E22" s="30"/>
      <c r="F22" s="30"/>
      <c r="G22" s="30"/>
      <c r="H22" s="17"/>
      <c r="I22" s="31"/>
      <c r="J22" s="31"/>
      <c r="K22" s="32"/>
      <c r="L22" s="51">
        <f t="shared" si="1"/>
        <v>0</v>
      </c>
      <c r="M22" s="33"/>
      <c r="N22" s="32"/>
      <c r="O22" s="51">
        <f t="shared" si="0"/>
        <v>0</v>
      </c>
      <c r="P22" s="33"/>
      <c r="Q22" s="32"/>
      <c r="R22" s="51">
        <f t="shared" si="2"/>
        <v>0</v>
      </c>
    </row>
    <row r="23" spans="1:18" ht="12">
      <c r="A23" s="29"/>
      <c r="B23" s="17"/>
      <c r="C23" s="17"/>
      <c r="D23" s="17"/>
      <c r="E23" s="30"/>
      <c r="F23" s="30"/>
      <c r="G23" s="30"/>
      <c r="H23" s="17"/>
      <c r="I23" s="31"/>
      <c r="J23" s="31"/>
      <c r="K23" s="32"/>
      <c r="L23" s="51">
        <f t="shared" si="1"/>
        <v>0</v>
      </c>
      <c r="M23" s="33"/>
      <c r="N23" s="32"/>
      <c r="O23" s="51">
        <f t="shared" si="0"/>
        <v>0</v>
      </c>
      <c r="P23" s="33"/>
      <c r="Q23" s="32"/>
      <c r="R23" s="51">
        <f t="shared" si="2"/>
        <v>0</v>
      </c>
    </row>
    <row r="24" spans="1:18" ht="12">
      <c r="A24" s="29"/>
      <c r="B24" s="17"/>
      <c r="C24" s="17"/>
      <c r="D24" s="17"/>
      <c r="E24" s="30"/>
      <c r="F24" s="30"/>
      <c r="G24" s="30"/>
      <c r="H24" s="17"/>
      <c r="I24" s="31"/>
      <c r="J24" s="31"/>
      <c r="K24" s="32"/>
      <c r="L24" s="51">
        <f t="shared" si="1"/>
        <v>0</v>
      </c>
      <c r="M24" s="33"/>
      <c r="N24" s="32"/>
      <c r="O24" s="51">
        <f t="shared" si="0"/>
        <v>0</v>
      </c>
      <c r="P24" s="33"/>
      <c r="Q24" s="32"/>
      <c r="R24" s="51">
        <f t="shared" si="2"/>
        <v>0</v>
      </c>
    </row>
    <row r="25" spans="1:18" ht="12">
      <c r="A25" s="29"/>
      <c r="B25" s="17"/>
      <c r="C25" s="17"/>
      <c r="D25" s="17"/>
      <c r="E25" s="30"/>
      <c r="F25" s="30"/>
      <c r="G25" s="30"/>
      <c r="H25" s="17"/>
      <c r="I25" s="31"/>
      <c r="J25" s="31"/>
      <c r="K25" s="32"/>
      <c r="L25" s="51">
        <f t="shared" si="1"/>
        <v>0</v>
      </c>
      <c r="M25" s="33"/>
      <c r="N25" s="32"/>
      <c r="O25" s="51">
        <f t="shared" si="0"/>
        <v>0</v>
      </c>
      <c r="P25" s="33"/>
      <c r="Q25" s="32"/>
      <c r="R25" s="51">
        <f t="shared" si="2"/>
        <v>0</v>
      </c>
    </row>
    <row r="26" spans="1:18" ht="12">
      <c r="A26" s="29"/>
      <c r="B26" s="17"/>
      <c r="C26" s="17"/>
      <c r="D26" s="17"/>
      <c r="E26" s="30"/>
      <c r="F26" s="30"/>
      <c r="G26" s="30"/>
      <c r="H26" s="17"/>
      <c r="I26" s="31"/>
      <c r="J26" s="31"/>
      <c r="K26" s="32"/>
      <c r="L26" s="51">
        <f t="shared" si="1"/>
        <v>0</v>
      </c>
      <c r="M26" s="33"/>
      <c r="N26" s="32"/>
      <c r="O26" s="51">
        <f t="shared" si="0"/>
        <v>0</v>
      </c>
      <c r="P26" s="33"/>
      <c r="Q26" s="32"/>
      <c r="R26" s="51">
        <f t="shared" si="2"/>
        <v>0</v>
      </c>
    </row>
    <row r="27" spans="1:18" ht="12">
      <c r="A27" s="29"/>
      <c r="B27" s="17"/>
      <c r="C27" s="17"/>
      <c r="D27" s="17"/>
      <c r="E27" s="30"/>
      <c r="F27" s="30"/>
      <c r="G27" s="30"/>
      <c r="H27" s="17"/>
      <c r="I27" s="31"/>
      <c r="J27" s="31"/>
      <c r="K27" s="32"/>
      <c r="L27" s="51">
        <f t="shared" si="1"/>
        <v>0</v>
      </c>
      <c r="M27" s="33"/>
      <c r="N27" s="32"/>
      <c r="O27" s="51">
        <f t="shared" si="0"/>
        <v>0</v>
      </c>
      <c r="P27" s="33"/>
      <c r="Q27" s="32"/>
      <c r="R27" s="51">
        <f t="shared" si="2"/>
        <v>0</v>
      </c>
    </row>
    <row r="28" spans="1:18" ht="12">
      <c r="A28" s="29"/>
      <c r="B28" s="17"/>
      <c r="C28" s="17"/>
      <c r="D28" s="17"/>
      <c r="E28" s="30"/>
      <c r="F28" s="30"/>
      <c r="G28" s="30"/>
      <c r="H28" s="17"/>
      <c r="I28" s="31"/>
      <c r="J28" s="31"/>
      <c r="K28" s="32"/>
      <c r="L28" s="51">
        <f t="shared" si="1"/>
        <v>0</v>
      </c>
      <c r="M28" s="33"/>
      <c r="N28" s="32"/>
      <c r="O28" s="51">
        <f t="shared" si="0"/>
        <v>0</v>
      </c>
      <c r="P28" s="33"/>
      <c r="Q28" s="32"/>
      <c r="R28" s="51">
        <f t="shared" si="2"/>
        <v>0</v>
      </c>
    </row>
    <row r="29" spans="1:18" ht="12">
      <c r="A29" s="29"/>
      <c r="B29" s="17"/>
      <c r="C29" s="17"/>
      <c r="D29" s="17"/>
      <c r="E29" s="30"/>
      <c r="F29" s="30"/>
      <c r="G29" s="30"/>
      <c r="H29" s="17"/>
      <c r="I29" s="31"/>
      <c r="J29" s="31"/>
      <c r="K29" s="32"/>
      <c r="L29" s="51">
        <f t="shared" si="1"/>
        <v>0</v>
      </c>
      <c r="M29" s="33"/>
      <c r="N29" s="32"/>
      <c r="O29" s="51">
        <f t="shared" si="0"/>
        <v>0</v>
      </c>
      <c r="P29" s="33"/>
      <c r="Q29" s="32"/>
      <c r="R29" s="51">
        <f t="shared" si="2"/>
        <v>0</v>
      </c>
    </row>
    <row r="30" spans="1:18" ht="12">
      <c r="A30" s="29"/>
      <c r="B30" s="17"/>
      <c r="C30" s="17"/>
      <c r="D30" s="17"/>
      <c r="E30" s="30"/>
      <c r="F30" s="30"/>
      <c r="G30" s="30"/>
      <c r="H30" s="17"/>
      <c r="I30" s="31"/>
      <c r="J30" s="31"/>
      <c r="K30" s="32"/>
      <c r="L30" s="51">
        <f t="shared" si="1"/>
        <v>0</v>
      </c>
      <c r="M30" s="33"/>
      <c r="N30" s="32"/>
      <c r="O30" s="51">
        <f t="shared" si="0"/>
        <v>0</v>
      </c>
      <c r="P30" s="33"/>
      <c r="Q30" s="32"/>
      <c r="R30" s="51">
        <f t="shared" si="2"/>
        <v>0</v>
      </c>
    </row>
    <row r="31" spans="1:18" ht="12">
      <c r="A31" s="29"/>
      <c r="B31" s="17"/>
      <c r="C31" s="17"/>
      <c r="D31" s="17"/>
      <c r="E31" s="30"/>
      <c r="F31" s="30"/>
      <c r="G31" s="30"/>
      <c r="H31" s="17"/>
      <c r="I31" s="31"/>
      <c r="J31" s="31"/>
      <c r="K31" s="32"/>
      <c r="L31" s="51">
        <f t="shared" si="1"/>
        <v>0</v>
      </c>
      <c r="M31" s="33"/>
      <c r="N31" s="32"/>
      <c r="O31" s="51">
        <f t="shared" si="0"/>
        <v>0</v>
      </c>
      <c r="P31" s="33"/>
      <c r="Q31" s="32"/>
      <c r="R31" s="51">
        <f t="shared" si="2"/>
        <v>0</v>
      </c>
    </row>
    <row r="32" spans="1:18" ht="12">
      <c r="A32" s="29"/>
      <c r="B32" s="17"/>
      <c r="C32" s="17"/>
      <c r="D32" s="17"/>
      <c r="E32" s="30"/>
      <c r="F32" s="30"/>
      <c r="G32" s="30"/>
      <c r="H32" s="17"/>
      <c r="I32" s="31"/>
      <c r="J32" s="31"/>
      <c r="K32" s="32"/>
      <c r="L32" s="51">
        <f t="shared" si="1"/>
        <v>0</v>
      </c>
      <c r="M32" s="33"/>
      <c r="N32" s="32"/>
      <c r="O32" s="51">
        <f t="shared" si="0"/>
        <v>0</v>
      </c>
      <c r="P32" s="33"/>
      <c r="Q32" s="32"/>
      <c r="R32" s="51">
        <f t="shared" si="2"/>
        <v>0</v>
      </c>
    </row>
    <row r="33" spans="1:18" ht="12">
      <c r="A33" s="29"/>
      <c r="B33" s="17"/>
      <c r="C33" s="17"/>
      <c r="D33" s="17"/>
      <c r="E33" s="30"/>
      <c r="F33" s="30"/>
      <c r="G33" s="30"/>
      <c r="H33" s="17"/>
      <c r="I33" s="31"/>
      <c r="J33" s="31"/>
      <c r="K33" s="32"/>
      <c r="L33" s="51">
        <f t="shared" si="1"/>
        <v>0</v>
      </c>
      <c r="M33" s="33"/>
      <c r="N33" s="32"/>
      <c r="O33" s="51">
        <f t="shared" si="0"/>
        <v>0</v>
      </c>
      <c r="P33" s="33"/>
      <c r="Q33" s="32"/>
      <c r="R33" s="51">
        <f t="shared" si="2"/>
        <v>0</v>
      </c>
    </row>
    <row r="34" spans="1:18" ht="12">
      <c r="A34" s="29"/>
      <c r="B34" s="17"/>
      <c r="C34" s="17"/>
      <c r="D34" s="17"/>
      <c r="E34" s="30"/>
      <c r="F34" s="30"/>
      <c r="G34" s="30"/>
      <c r="H34" s="17"/>
      <c r="I34" s="31"/>
      <c r="J34" s="31"/>
      <c r="K34" s="32"/>
      <c r="L34" s="51">
        <f t="shared" si="1"/>
        <v>0</v>
      </c>
      <c r="M34" s="33"/>
      <c r="N34" s="32"/>
      <c r="O34" s="51">
        <f t="shared" si="0"/>
        <v>0</v>
      </c>
      <c r="P34" s="33"/>
      <c r="Q34" s="32"/>
      <c r="R34" s="51">
        <f t="shared" si="2"/>
        <v>0</v>
      </c>
    </row>
    <row r="35" spans="1:18" ht="12">
      <c r="A35" s="29"/>
      <c r="B35" s="17"/>
      <c r="C35" s="17"/>
      <c r="D35" s="17"/>
      <c r="E35" s="30"/>
      <c r="F35" s="30"/>
      <c r="G35" s="30"/>
      <c r="H35" s="17"/>
      <c r="I35" s="31"/>
      <c r="J35" s="31"/>
      <c r="K35" s="32"/>
      <c r="L35" s="51">
        <f t="shared" si="1"/>
        <v>0</v>
      </c>
      <c r="M35" s="33"/>
      <c r="N35" s="32"/>
      <c r="O35" s="51">
        <f t="shared" si="0"/>
        <v>0</v>
      </c>
      <c r="P35" s="33"/>
      <c r="Q35" s="32"/>
      <c r="R35" s="51">
        <f t="shared" si="2"/>
        <v>0</v>
      </c>
    </row>
    <row r="36" spans="1:18" ht="12">
      <c r="A36" s="29"/>
      <c r="B36" s="17"/>
      <c r="C36" s="17"/>
      <c r="D36" s="17"/>
      <c r="E36" s="30"/>
      <c r="F36" s="30"/>
      <c r="G36" s="30"/>
      <c r="H36" s="17"/>
      <c r="I36" s="31"/>
      <c r="J36" s="31"/>
      <c r="K36" s="32"/>
      <c r="L36" s="51">
        <f t="shared" si="1"/>
        <v>0</v>
      </c>
      <c r="M36" s="33"/>
      <c r="N36" s="32"/>
      <c r="O36" s="51">
        <f t="shared" si="0"/>
        <v>0</v>
      </c>
      <c r="P36" s="33"/>
      <c r="Q36" s="32"/>
      <c r="R36" s="51">
        <f t="shared" si="2"/>
        <v>0</v>
      </c>
    </row>
    <row r="37" spans="1:18" ht="12">
      <c r="A37" s="29"/>
      <c r="B37" s="17"/>
      <c r="C37" s="17"/>
      <c r="D37" s="17"/>
      <c r="E37" s="30"/>
      <c r="F37" s="30"/>
      <c r="G37" s="30"/>
      <c r="H37" s="17"/>
      <c r="I37" s="31"/>
      <c r="J37" s="31"/>
      <c r="K37" s="32"/>
      <c r="L37" s="51">
        <f t="shared" si="1"/>
        <v>0</v>
      </c>
      <c r="M37" s="33"/>
      <c r="N37" s="32"/>
      <c r="O37" s="51">
        <f t="shared" si="0"/>
        <v>0</v>
      </c>
      <c r="P37" s="33"/>
      <c r="Q37" s="32"/>
      <c r="R37" s="51">
        <f t="shared" si="2"/>
        <v>0</v>
      </c>
    </row>
    <row r="38" spans="1:18" ht="12">
      <c r="A38" s="29"/>
      <c r="B38" s="17"/>
      <c r="C38" s="17"/>
      <c r="D38" s="17"/>
      <c r="E38" s="30"/>
      <c r="F38" s="30"/>
      <c r="G38" s="30"/>
      <c r="H38" s="17"/>
      <c r="I38" s="31"/>
      <c r="J38" s="31"/>
      <c r="K38" s="32"/>
      <c r="L38" s="51">
        <f t="shared" si="1"/>
        <v>0</v>
      </c>
      <c r="M38" s="33"/>
      <c r="N38" s="32"/>
      <c r="O38" s="51">
        <f t="shared" si="0"/>
        <v>0</v>
      </c>
      <c r="P38" s="33"/>
      <c r="Q38" s="32"/>
      <c r="R38" s="51">
        <f t="shared" si="2"/>
        <v>0</v>
      </c>
    </row>
    <row r="39" spans="1:18" ht="12">
      <c r="A39" s="29"/>
      <c r="B39" s="17"/>
      <c r="C39" s="17"/>
      <c r="D39" s="17"/>
      <c r="E39" s="30"/>
      <c r="F39" s="30"/>
      <c r="G39" s="30"/>
      <c r="H39" s="17"/>
      <c r="I39" s="31"/>
      <c r="J39" s="31"/>
      <c r="K39" s="32"/>
      <c r="L39" s="51">
        <f t="shared" si="1"/>
        <v>0</v>
      </c>
      <c r="M39" s="33"/>
      <c r="N39" s="32"/>
      <c r="O39" s="51">
        <f t="shared" si="0"/>
        <v>0</v>
      </c>
      <c r="P39" s="33"/>
      <c r="Q39" s="32"/>
      <c r="R39" s="51">
        <f t="shared" si="2"/>
        <v>0</v>
      </c>
    </row>
    <row r="40" spans="1:18" ht="12">
      <c r="A40" s="29"/>
      <c r="B40" s="17"/>
      <c r="C40" s="17"/>
      <c r="D40" s="17"/>
      <c r="E40" s="30"/>
      <c r="F40" s="30"/>
      <c r="G40" s="30"/>
      <c r="H40" s="17"/>
      <c r="I40" s="31"/>
      <c r="J40" s="31"/>
      <c r="K40" s="32"/>
      <c r="L40" s="51">
        <f t="shared" si="1"/>
        <v>0</v>
      </c>
      <c r="M40" s="33"/>
      <c r="N40" s="32"/>
      <c r="O40" s="51">
        <f t="shared" si="0"/>
        <v>0</v>
      </c>
      <c r="P40" s="33"/>
      <c r="Q40" s="32"/>
      <c r="R40" s="51">
        <f t="shared" si="2"/>
        <v>0</v>
      </c>
    </row>
    <row r="41" ht="12">
      <c r="A41" s="74" t="s">
        <v>55</v>
      </c>
    </row>
    <row r="42" spans="1:8" ht="12.75">
      <c r="A42" s="74" t="s">
        <v>54</v>
      </c>
      <c r="F42" s="73" t="s">
        <v>61</v>
      </c>
      <c r="H42" s="72"/>
    </row>
  </sheetData>
  <sheetProtection/>
  <mergeCells count="1">
    <mergeCell ref="E8:F8"/>
  </mergeCells>
  <dataValidations count="1">
    <dataValidation allowBlank="1" showInputMessage="1" showErrorMessage="1" prompt="Berechnung für Fruchtbarkeitsstern nach 5 Altersjahren (siehe unten)" sqref="H8:H9"/>
  </dataValidations>
  <hyperlinks>
    <hyperlink ref="F42" r:id="rId1" display="r.durrer@bluemail.ch"/>
    <hyperlink ref="I9" r:id="rId2" display=" - Abschicken als Beilage per E-Mail an: r.durrer@bluemail.ch"/>
  </hyperlinks>
  <printOptions/>
  <pageMargins left="0.2362204724409449" right="0.19" top="0.43" bottom="0.22" header="0.28" footer="0.17"/>
  <pageSetup orientation="landscape" paperSize="9" scale="9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Gazzarin</dc:creator>
  <cp:keywords/>
  <dc:description/>
  <cp:lastModifiedBy>Giorgio Hoesli</cp:lastModifiedBy>
  <cp:lastPrinted>2003-10-10T13:00:25Z</cp:lastPrinted>
  <dcterms:created xsi:type="dcterms:W3CDTF">2003-10-07T09:03:35Z</dcterms:created>
  <dcterms:modified xsi:type="dcterms:W3CDTF">2013-04-09T09:37:19Z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